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111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ruben/Desktop/211216 Cy5 20bp EMSA with yKER 136to225Y/Measurements/"/>
    </mc:Choice>
  </mc:AlternateContent>
  <xr:revisionPtr revIDLastSave="0" documentId="13_ncr:40009_{AF19602B-8893-E64D-ADA8-E4E0870BC9B0}" xr6:coauthVersionLast="47" xr6:coauthVersionMax="47" xr10:uidLastSave="{00000000-0000-0000-0000-000000000000}"/>
  <bookViews>
    <workbookView xWindow="5580" yWindow="3500" windowWidth="27640" windowHeight="16940" activeTab="1"/>
  </bookViews>
  <sheets>
    <sheet name="211216 Cy5 20 bp EMSA with yKER" sheetId="1" r:id="rId1"/>
    <sheet name="Fraction Bound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5" i="2" l="1"/>
  <c r="C12" i="2"/>
  <c r="C32" i="2" s="1"/>
  <c r="D8" i="2"/>
  <c r="D7" i="2"/>
  <c r="D4" i="2"/>
  <c r="D3" i="2"/>
  <c r="D11" i="2" l="1"/>
  <c r="D18" i="2"/>
  <c r="D16" i="2"/>
  <c r="E3" i="2" s="1"/>
  <c r="D15" i="2"/>
  <c r="D17" i="2"/>
  <c r="E4" i="2" s="1"/>
  <c r="D24" i="2"/>
  <c r="D23" i="2"/>
  <c r="D22" i="2"/>
  <c r="D21" i="2"/>
  <c r="E8" i="2" s="1"/>
  <c r="D20" i="2"/>
  <c r="D19" i="2"/>
  <c r="E7" i="2"/>
  <c r="D5" i="2"/>
  <c r="E5" i="2" s="1"/>
  <c r="D9" i="2"/>
  <c r="D2" i="2"/>
  <c r="D6" i="2"/>
  <c r="D10" i="2"/>
  <c r="E6" i="2" l="1"/>
  <c r="E11" i="2"/>
  <c r="E10" i="2"/>
  <c r="E2" i="2"/>
  <c r="E9" i="2"/>
</calcChain>
</file>

<file path=xl/sharedStrings.xml><?xml version="1.0" encoding="utf-8"?>
<sst xmlns="http://schemas.openxmlformats.org/spreadsheetml/2006/main" count="92" uniqueCount="50">
  <si>
    <t>Name</t>
  </si>
  <si>
    <t>Volume</t>
  </si>
  <si>
    <t>Background</t>
  </si>
  <si>
    <t>Background Level</t>
  </si>
  <si>
    <t>Background Type</t>
  </si>
  <si>
    <t>Median Intensity</t>
  </si>
  <si>
    <t>Average Intensity</t>
  </si>
  <si>
    <t>Mode Intensity</t>
  </si>
  <si>
    <t>Std Dev</t>
  </si>
  <si>
    <t>Variance</t>
  </si>
  <si>
    <t>Min Intensity</t>
  </si>
  <si>
    <t>Max Intensity</t>
  </si>
  <si>
    <t>Percent</t>
  </si>
  <si>
    <t>Area &gt; Background</t>
  </si>
  <si>
    <t>Centre X</t>
  </si>
  <si>
    <t>Centre Y</t>
  </si>
  <si>
    <t>Width</t>
  </si>
  <si>
    <t>Height</t>
  </si>
  <si>
    <t>Area</t>
  </si>
  <si>
    <t>Comment</t>
  </si>
  <si>
    <t>1 cell(1, 1)</t>
  </si>
  <si>
    <t>None</t>
  </si>
  <si>
    <t>1 cell(2, 1)</t>
  </si>
  <si>
    <t>1 cell(3, 1)</t>
  </si>
  <si>
    <t>1 cell(4, 1)</t>
  </si>
  <si>
    <t>1 cell(5, 1)</t>
  </si>
  <si>
    <t>1 cell(6, 1)</t>
  </si>
  <si>
    <t>1 cell(7, 1)</t>
  </si>
  <si>
    <t>1 cell(8, 1)</t>
  </si>
  <si>
    <t>1 cell(9, 1)</t>
  </si>
  <si>
    <t>1 cell(10, 1)</t>
  </si>
  <si>
    <t>2 cell(1, 1)</t>
  </si>
  <si>
    <t>2 cell(2, 1)</t>
  </si>
  <si>
    <t>2 cell(3, 1)</t>
  </si>
  <si>
    <t>2 cell(4, 1)</t>
  </si>
  <si>
    <t>2 cell(5, 1)</t>
  </si>
  <si>
    <t>2 cell(6, 1)</t>
  </si>
  <si>
    <t>2 cell(7, 1)</t>
  </si>
  <si>
    <t>2 cell(8, 1)</t>
  </si>
  <si>
    <t>2 cell(9, 1)</t>
  </si>
  <si>
    <t>2 cell(10, 1)</t>
  </si>
  <si>
    <t>Less Backg.</t>
  </si>
  <si>
    <t>Fract. Bound</t>
  </si>
  <si>
    <t>[C]</t>
  </si>
  <si>
    <t>BOUND</t>
  </si>
  <si>
    <t>MIN</t>
  </si>
  <si>
    <t>FREE</t>
  </si>
  <si>
    <t>Area Free</t>
  </si>
  <si>
    <t>Area Bound</t>
  </si>
  <si>
    <t>Back. Free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</si>
</sst>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3">
    <xf numFmtId="0" fontId="0" fillId="0" borderId="0" xfId="0"/>
    <xf numFmtId="11" fontId="18" fillId="0" borderId="0" xfId="0" applyNumberFormat="1" applyFont="1"/>
    <xf numFmtId="1" fontId="0" fillId="0" borderId="0" xfId="0" applyNumberForma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21"/>
  <sheetViews>
    <sheetView workbookViewId="0">
      <selection activeCell="T21" sqref="T21"/>
    </sheetView>
  </sheetViews>
  <sheetFormatPr baseColWidth="10" defaultRowHeight="16" x14ac:dyDescent="0.2"/>
  <sheetData>
    <row r="1" spans="2:21" x14ac:dyDescent="0.2"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9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</row>
    <row r="2" spans="2:21" x14ac:dyDescent="0.2">
      <c r="B2" t="s">
        <v>20</v>
      </c>
      <c r="C2">
        <v>3049991</v>
      </c>
      <c r="D2">
        <v>0</v>
      </c>
      <c r="E2">
        <v>0</v>
      </c>
      <c r="F2" t="s">
        <v>21</v>
      </c>
      <c r="G2">
        <v>71</v>
      </c>
      <c r="H2">
        <v>71.209999999999994</v>
      </c>
      <c r="I2">
        <v>69</v>
      </c>
      <c r="J2">
        <v>8.91</v>
      </c>
      <c r="K2">
        <v>79.41</v>
      </c>
      <c r="L2">
        <v>110</v>
      </c>
      <c r="M2">
        <v>37</v>
      </c>
      <c r="N2">
        <v>2.98</v>
      </c>
      <c r="O2">
        <v>42832</v>
      </c>
      <c r="P2">
        <v>531</v>
      </c>
      <c r="Q2">
        <v>1237</v>
      </c>
      <c r="R2">
        <v>134</v>
      </c>
      <c r="S2">
        <v>332</v>
      </c>
      <c r="T2">
        <v>42832</v>
      </c>
    </row>
    <row r="3" spans="2:21" x14ac:dyDescent="0.2">
      <c r="B3" t="s">
        <v>22</v>
      </c>
      <c r="C3">
        <v>3004224</v>
      </c>
      <c r="D3">
        <v>0</v>
      </c>
      <c r="E3">
        <v>0</v>
      </c>
      <c r="F3" t="s">
        <v>21</v>
      </c>
      <c r="G3">
        <v>70</v>
      </c>
      <c r="H3">
        <v>70.69</v>
      </c>
      <c r="I3">
        <v>71</v>
      </c>
      <c r="J3">
        <v>8.74</v>
      </c>
      <c r="K3">
        <v>76.36</v>
      </c>
      <c r="L3">
        <v>113</v>
      </c>
      <c r="M3">
        <v>39</v>
      </c>
      <c r="N3">
        <v>2.93</v>
      </c>
      <c r="O3">
        <v>42500</v>
      </c>
      <c r="P3">
        <v>660</v>
      </c>
      <c r="Q3">
        <v>1237</v>
      </c>
      <c r="R3">
        <v>133</v>
      </c>
      <c r="S3">
        <v>332</v>
      </c>
      <c r="T3">
        <v>42500</v>
      </c>
    </row>
    <row r="4" spans="2:21" x14ac:dyDescent="0.2">
      <c r="B4" t="s">
        <v>23</v>
      </c>
      <c r="C4">
        <v>3183367</v>
      </c>
      <c r="D4">
        <v>0</v>
      </c>
      <c r="E4">
        <v>0</v>
      </c>
      <c r="F4" t="s">
        <v>21</v>
      </c>
      <c r="G4">
        <v>72</v>
      </c>
      <c r="H4">
        <v>74.319999999999993</v>
      </c>
      <c r="I4">
        <v>71</v>
      </c>
      <c r="J4">
        <v>12.58</v>
      </c>
      <c r="K4">
        <v>158.34</v>
      </c>
      <c r="L4">
        <v>159</v>
      </c>
      <c r="M4">
        <v>37</v>
      </c>
      <c r="N4">
        <v>3.11</v>
      </c>
      <c r="O4">
        <v>42832</v>
      </c>
      <c r="P4">
        <v>790</v>
      </c>
      <c r="Q4">
        <v>1237</v>
      </c>
      <c r="R4">
        <v>134</v>
      </c>
      <c r="S4">
        <v>332</v>
      </c>
      <c r="T4">
        <v>42832</v>
      </c>
    </row>
    <row r="5" spans="2:21" x14ac:dyDescent="0.2">
      <c r="B5" t="s">
        <v>24</v>
      </c>
      <c r="C5">
        <v>3114635</v>
      </c>
      <c r="D5">
        <v>0</v>
      </c>
      <c r="E5">
        <v>0</v>
      </c>
      <c r="F5" t="s">
        <v>21</v>
      </c>
      <c r="G5">
        <v>73</v>
      </c>
      <c r="H5">
        <v>73.290000000000006</v>
      </c>
      <c r="I5">
        <v>71</v>
      </c>
      <c r="J5">
        <v>9.44</v>
      </c>
      <c r="K5">
        <v>89.17</v>
      </c>
      <c r="L5">
        <v>131</v>
      </c>
      <c r="M5">
        <v>39</v>
      </c>
      <c r="N5">
        <v>3.04</v>
      </c>
      <c r="O5">
        <v>42500</v>
      </c>
      <c r="P5">
        <v>919</v>
      </c>
      <c r="Q5">
        <v>1237</v>
      </c>
      <c r="R5">
        <v>133</v>
      </c>
      <c r="S5">
        <v>332</v>
      </c>
      <c r="T5">
        <v>42500</v>
      </c>
    </row>
    <row r="6" spans="2:21" x14ac:dyDescent="0.2">
      <c r="B6" t="s">
        <v>25</v>
      </c>
      <c r="C6">
        <v>3199402</v>
      </c>
      <c r="D6">
        <v>0</v>
      </c>
      <c r="E6">
        <v>0</v>
      </c>
      <c r="F6" t="s">
        <v>21</v>
      </c>
      <c r="G6">
        <v>74</v>
      </c>
      <c r="H6">
        <v>74.7</v>
      </c>
      <c r="I6">
        <v>76</v>
      </c>
      <c r="J6">
        <v>10.48</v>
      </c>
      <c r="K6">
        <v>109.81</v>
      </c>
      <c r="L6">
        <v>159</v>
      </c>
      <c r="M6">
        <v>43</v>
      </c>
      <c r="N6">
        <v>3.12</v>
      </c>
      <c r="O6">
        <v>42832</v>
      </c>
      <c r="P6">
        <v>1049</v>
      </c>
      <c r="Q6">
        <v>1237</v>
      </c>
      <c r="R6">
        <v>134</v>
      </c>
      <c r="S6">
        <v>332</v>
      </c>
      <c r="T6">
        <v>42832</v>
      </c>
    </row>
    <row r="7" spans="2:21" x14ac:dyDescent="0.2">
      <c r="B7" t="s">
        <v>26</v>
      </c>
      <c r="C7">
        <v>3216852</v>
      </c>
      <c r="D7">
        <v>0</v>
      </c>
      <c r="E7">
        <v>0</v>
      </c>
      <c r="F7" t="s">
        <v>21</v>
      </c>
      <c r="G7">
        <v>74</v>
      </c>
      <c r="H7">
        <v>75.099999999999994</v>
      </c>
      <c r="I7">
        <v>73</v>
      </c>
      <c r="J7">
        <v>10.210000000000001</v>
      </c>
      <c r="K7">
        <v>104.3</v>
      </c>
      <c r="L7">
        <v>158</v>
      </c>
      <c r="M7">
        <v>42</v>
      </c>
      <c r="N7">
        <v>3.14</v>
      </c>
      <c r="O7">
        <v>42832</v>
      </c>
      <c r="P7">
        <v>1179</v>
      </c>
      <c r="Q7">
        <v>1237</v>
      </c>
      <c r="R7">
        <v>134</v>
      </c>
      <c r="S7">
        <v>332</v>
      </c>
      <c r="T7">
        <v>42832</v>
      </c>
    </row>
    <row r="8" spans="2:21" x14ac:dyDescent="0.2">
      <c r="B8" t="s">
        <v>27</v>
      </c>
      <c r="C8">
        <v>3723155</v>
      </c>
      <c r="D8">
        <v>0</v>
      </c>
      <c r="E8">
        <v>0</v>
      </c>
      <c r="F8" t="s">
        <v>21</v>
      </c>
      <c r="G8">
        <v>78</v>
      </c>
      <c r="H8">
        <v>87.6</v>
      </c>
      <c r="I8">
        <v>74</v>
      </c>
      <c r="J8">
        <v>32.770000000000003</v>
      </c>
      <c r="K8">
        <v>1073.6199999999999</v>
      </c>
      <c r="L8">
        <v>339</v>
      </c>
      <c r="M8">
        <v>42</v>
      </c>
      <c r="N8">
        <v>3.63</v>
      </c>
      <c r="O8">
        <v>42500</v>
      </c>
      <c r="P8">
        <v>1308</v>
      </c>
      <c r="Q8">
        <v>1237</v>
      </c>
      <c r="R8">
        <v>133</v>
      </c>
      <c r="S8">
        <v>332</v>
      </c>
      <c r="T8">
        <v>42500</v>
      </c>
    </row>
    <row r="9" spans="2:21" x14ac:dyDescent="0.2">
      <c r="B9" t="s">
        <v>28</v>
      </c>
      <c r="C9">
        <v>5224486</v>
      </c>
      <c r="D9">
        <v>0</v>
      </c>
      <c r="E9">
        <v>0</v>
      </c>
      <c r="F9" t="s">
        <v>21</v>
      </c>
      <c r="G9">
        <v>82</v>
      </c>
      <c r="H9">
        <v>121.98</v>
      </c>
      <c r="I9">
        <v>73</v>
      </c>
      <c r="J9">
        <v>151.22</v>
      </c>
      <c r="K9">
        <v>22868.57</v>
      </c>
      <c r="L9">
        <v>2155</v>
      </c>
      <c r="M9">
        <v>36</v>
      </c>
      <c r="N9">
        <v>5.0999999999999996</v>
      </c>
      <c r="O9">
        <v>42832</v>
      </c>
      <c r="P9">
        <v>1438</v>
      </c>
      <c r="Q9">
        <v>1237</v>
      </c>
      <c r="R9">
        <v>134</v>
      </c>
      <c r="S9">
        <v>332</v>
      </c>
      <c r="T9">
        <v>42832</v>
      </c>
    </row>
    <row r="10" spans="2:21" x14ac:dyDescent="0.2">
      <c r="B10" t="s">
        <v>29</v>
      </c>
      <c r="C10">
        <v>5850045</v>
      </c>
      <c r="D10">
        <v>0</v>
      </c>
      <c r="E10">
        <v>0</v>
      </c>
      <c r="F10" t="s">
        <v>21</v>
      </c>
      <c r="G10">
        <v>86</v>
      </c>
      <c r="H10">
        <v>137.65</v>
      </c>
      <c r="I10">
        <v>78</v>
      </c>
      <c r="J10">
        <v>186.75</v>
      </c>
      <c r="K10">
        <v>34873.870000000003</v>
      </c>
      <c r="L10">
        <v>1911</v>
      </c>
      <c r="M10">
        <v>40</v>
      </c>
      <c r="N10">
        <v>5.71</v>
      </c>
      <c r="O10">
        <v>42500</v>
      </c>
      <c r="P10">
        <v>1567</v>
      </c>
      <c r="Q10">
        <v>1237</v>
      </c>
      <c r="R10">
        <v>133</v>
      </c>
      <c r="S10">
        <v>332</v>
      </c>
      <c r="T10">
        <v>42500</v>
      </c>
    </row>
    <row r="11" spans="2:21" x14ac:dyDescent="0.2">
      <c r="B11" t="s">
        <v>30</v>
      </c>
      <c r="C11">
        <v>6376821</v>
      </c>
      <c r="D11">
        <v>0</v>
      </c>
      <c r="E11">
        <v>0</v>
      </c>
      <c r="F11" t="s">
        <v>21</v>
      </c>
      <c r="G11">
        <v>89</v>
      </c>
      <c r="H11">
        <v>148.88</v>
      </c>
      <c r="I11">
        <v>81</v>
      </c>
      <c r="J11">
        <v>196.63</v>
      </c>
      <c r="K11">
        <v>38662.26</v>
      </c>
      <c r="L11">
        <v>1860</v>
      </c>
      <c r="M11">
        <v>39</v>
      </c>
      <c r="N11">
        <v>6.22</v>
      </c>
      <c r="O11">
        <v>42832</v>
      </c>
      <c r="P11">
        <v>1697</v>
      </c>
      <c r="Q11">
        <v>1237</v>
      </c>
      <c r="R11">
        <v>134</v>
      </c>
      <c r="S11">
        <v>332</v>
      </c>
      <c r="T11">
        <v>42832</v>
      </c>
    </row>
    <row r="12" spans="2:21" x14ac:dyDescent="0.2">
      <c r="B12" t="s">
        <v>31</v>
      </c>
      <c r="C12">
        <v>7464706</v>
      </c>
      <c r="D12">
        <v>0</v>
      </c>
      <c r="E12">
        <v>0</v>
      </c>
      <c r="F12" t="s">
        <v>21</v>
      </c>
      <c r="G12">
        <v>100</v>
      </c>
      <c r="H12">
        <v>217.5</v>
      </c>
      <c r="I12">
        <v>81</v>
      </c>
      <c r="J12">
        <v>293.02999999999997</v>
      </c>
      <c r="K12">
        <v>85868.4</v>
      </c>
      <c r="L12">
        <v>1930</v>
      </c>
      <c r="M12">
        <v>39</v>
      </c>
      <c r="N12">
        <v>7.29</v>
      </c>
      <c r="O12">
        <v>34320</v>
      </c>
      <c r="P12">
        <v>535</v>
      </c>
      <c r="Q12">
        <v>1533</v>
      </c>
      <c r="R12">
        <v>136</v>
      </c>
      <c r="S12">
        <v>262</v>
      </c>
      <c r="T12">
        <v>34320</v>
      </c>
    </row>
    <row r="13" spans="2:21" x14ac:dyDescent="0.2">
      <c r="B13" t="s">
        <v>32</v>
      </c>
      <c r="C13">
        <v>7428879</v>
      </c>
      <c r="D13">
        <v>0</v>
      </c>
      <c r="E13">
        <v>0</v>
      </c>
      <c r="F13" t="s">
        <v>21</v>
      </c>
      <c r="G13">
        <v>100</v>
      </c>
      <c r="H13">
        <v>216.5</v>
      </c>
      <c r="I13">
        <v>84</v>
      </c>
      <c r="J13">
        <v>286.55</v>
      </c>
      <c r="K13">
        <v>82109.16</v>
      </c>
      <c r="L13">
        <v>1773</v>
      </c>
      <c r="M13">
        <v>44</v>
      </c>
      <c r="N13">
        <v>7.25</v>
      </c>
      <c r="O13">
        <v>34314</v>
      </c>
      <c r="P13">
        <v>665</v>
      </c>
      <c r="Q13">
        <v>1533</v>
      </c>
      <c r="R13">
        <v>136</v>
      </c>
      <c r="S13">
        <v>263</v>
      </c>
      <c r="T13">
        <v>34314</v>
      </c>
    </row>
    <row r="14" spans="2:21" x14ac:dyDescent="0.2">
      <c r="B14" t="s">
        <v>33</v>
      </c>
      <c r="C14">
        <v>7030597</v>
      </c>
      <c r="D14">
        <v>0</v>
      </c>
      <c r="E14">
        <v>0</v>
      </c>
      <c r="F14" t="s">
        <v>21</v>
      </c>
      <c r="G14">
        <v>101</v>
      </c>
      <c r="H14">
        <v>206.43</v>
      </c>
      <c r="I14">
        <v>80</v>
      </c>
      <c r="J14">
        <v>259.42</v>
      </c>
      <c r="K14">
        <v>67297.25</v>
      </c>
      <c r="L14">
        <v>1570</v>
      </c>
      <c r="M14">
        <v>47</v>
      </c>
      <c r="N14">
        <v>6.86</v>
      </c>
      <c r="O14">
        <v>34058</v>
      </c>
      <c r="P14">
        <v>794</v>
      </c>
      <c r="Q14">
        <v>1534</v>
      </c>
      <c r="R14">
        <v>135</v>
      </c>
      <c r="S14">
        <v>262</v>
      </c>
      <c r="T14">
        <v>34058</v>
      </c>
    </row>
    <row r="15" spans="2:21" x14ac:dyDescent="0.2">
      <c r="B15" t="s">
        <v>34</v>
      </c>
      <c r="C15">
        <v>7291351</v>
      </c>
      <c r="D15">
        <v>0</v>
      </c>
      <c r="E15">
        <v>0</v>
      </c>
      <c r="F15" t="s">
        <v>21</v>
      </c>
      <c r="G15">
        <v>101</v>
      </c>
      <c r="H15">
        <v>212.45</v>
      </c>
      <c r="I15">
        <v>82</v>
      </c>
      <c r="J15">
        <v>272.48</v>
      </c>
      <c r="K15">
        <v>74246.91</v>
      </c>
      <c r="L15">
        <v>1565</v>
      </c>
      <c r="M15">
        <v>49</v>
      </c>
      <c r="N15">
        <v>7.12</v>
      </c>
      <c r="O15">
        <v>34320</v>
      </c>
      <c r="P15">
        <v>924</v>
      </c>
      <c r="Q15">
        <v>1534</v>
      </c>
      <c r="R15">
        <v>136</v>
      </c>
      <c r="S15">
        <v>262</v>
      </c>
      <c r="T15">
        <v>34320</v>
      </c>
    </row>
    <row r="16" spans="2:21" x14ac:dyDescent="0.2">
      <c r="B16" t="s">
        <v>35</v>
      </c>
      <c r="C16">
        <v>7094951</v>
      </c>
      <c r="D16">
        <v>0</v>
      </c>
      <c r="E16">
        <v>0</v>
      </c>
      <c r="F16" t="s">
        <v>21</v>
      </c>
      <c r="G16">
        <v>97</v>
      </c>
      <c r="H16">
        <v>206.77</v>
      </c>
      <c r="I16">
        <v>82</v>
      </c>
      <c r="J16">
        <v>269.97000000000003</v>
      </c>
      <c r="K16">
        <v>72884.45</v>
      </c>
      <c r="L16">
        <v>1535</v>
      </c>
      <c r="M16">
        <v>44</v>
      </c>
      <c r="N16">
        <v>6.93</v>
      </c>
      <c r="O16">
        <v>34314</v>
      </c>
      <c r="P16">
        <v>1054</v>
      </c>
      <c r="Q16">
        <v>1534</v>
      </c>
      <c r="R16">
        <v>136</v>
      </c>
      <c r="S16">
        <v>263</v>
      </c>
      <c r="T16">
        <v>34314</v>
      </c>
    </row>
    <row r="17" spans="2:20" x14ac:dyDescent="0.2">
      <c r="B17" t="s">
        <v>36</v>
      </c>
      <c r="C17">
        <v>6780081</v>
      </c>
      <c r="D17">
        <v>0</v>
      </c>
      <c r="E17">
        <v>0</v>
      </c>
      <c r="F17" t="s">
        <v>21</v>
      </c>
      <c r="G17">
        <v>95</v>
      </c>
      <c r="H17">
        <v>197.55</v>
      </c>
      <c r="I17">
        <v>82</v>
      </c>
      <c r="J17">
        <v>261.77</v>
      </c>
      <c r="K17">
        <v>68521.59</v>
      </c>
      <c r="L17">
        <v>1643</v>
      </c>
      <c r="M17">
        <v>47</v>
      </c>
      <c r="N17">
        <v>6.62</v>
      </c>
      <c r="O17">
        <v>34320</v>
      </c>
      <c r="P17">
        <v>1184</v>
      </c>
      <c r="Q17">
        <v>1535</v>
      </c>
      <c r="R17">
        <v>136</v>
      </c>
      <c r="S17">
        <v>262</v>
      </c>
      <c r="T17">
        <v>34320</v>
      </c>
    </row>
    <row r="18" spans="2:20" x14ac:dyDescent="0.2">
      <c r="B18" t="s">
        <v>37</v>
      </c>
      <c r="C18">
        <v>6522710</v>
      </c>
      <c r="D18">
        <v>0</v>
      </c>
      <c r="E18">
        <v>0</v>
      </c>
      <c r="F18" t="s">
        <v>21</v>
      </c>
      <c r="G18">
        <v>96</v>
      </c>
      <c r="H18">
        <v>190.06</v>
      </c>
      <c r="I18">
        <v>80</v>
      </c>
      <c r="J18">
        <v>274.14999999999998</v>
      </c>
      <c r="K18">
        <v>75158.77</v>
      </c>
      <c r="L18">
        <v>1828</v>
      </c>
      <c r="M18">
        <v>45</v>
      </c>
      <c r="N18">
        <v>6.37</v>
      </c>
      <c r="O18">
        <v>34320</v>
      </c>
      <c r="P18">
        <v>1314</v>
      </c>
      <c r="Q18">
        <v>1535</v>
      </c>
      <c r="R18">
        <v>136</v>
      </c>
      <c r="S18">
        <v>262</v>
      </c>
      <c r="T18">
        <v>34320</v>
      </c>
    </row>
    <row r="19" spans="2:20" x14ac:dyDescent="0.2">
      <c r="B19" t="s">
        <v>38</v>
      </c>
      <c r="C19">
        <v>5096772</v>
      </c>
      <c r="D19">
        <v>0</v>
      </c>
      <c r="E19">
        <v>0</v>
      </c>
      <c r="F19" t="s">
        <v>21</v>
      </c>
      <c r="G19">
        <v>88</v>
      </c>
      <c r="H19">
        <v>149.65</v>
      </c>
      <c r="I19">
        <v>80</v>
      </c>
      <c r="J19">
        <v>220.6</v>
      </c>
      <c r="K19">
        <v>48663.12</v>
      </c>
      <c r="L19">
        <v>1541</v>
      </c>
      <c r="M19">
        <v>41</v>
      </c>
      <c r="N19">
        <v>4.9800000000000004</v>
      </c>
      <c r="O19">
        <v>34058</v>
      </c>
      <c r="P19">
        <v>1443</v>
      </c>
      <c r="Q19">
        <v>1535</v>
      </c>
      <c r="R19">
        <v>135</v>
      </c>
      <c r="S19">
        <v>262</v>
      </c>
      <c r="T19">
        <v>34058</v>
      </c>
    </row>
    <row r="20" spans="2:20" x14ac:dyDescent="0.2">
      <c r="B20" t="s">
        <v>39</v>
      </c>
      <c r="C20">
        <v>4403345</v>
      </c>
      <c r="D20">
        <v>0</v>
      </c>
      <c r="E20">
        <v>0</v>
      </c>
      <c r="F20" t="s">
        <v>21</v>
      </c>
      <c r="G20">
        <v>85</v>
      </c>
      <c r="H20">
        <v>128.33000000000001</v>
      </c>
      <c r="I20">
        <v>78</v>
      </c>
      <c r="J20">
        <v>164.1</v>
      </c>
      <c r="K20">
        <v>26927.5</v>
      </c>
      <c r="L20">
        <v>1219</v>
      </c>
      <c r="M20">
        <v>41</v>
      </c>
      <c r="N20">
        <v>4.3</v>
      </c>
      <c r="O20">
        <v>34314</v>
      </c>
      <c r="P20">
        <v>1573</v>
      </c>
      <c r="Q20">
        <v>1535</v>
      </c>
      <c r="R20">
        <v>136</v>
      </c>
      <c r="S20">
        <v>263</v>
      </c>
      <c r="T20">
        <v>34314</v>
      </c>
    </row>
    <row r="21" spans="2:20" x14ac:dyDescent="0.2">
      <c r="B21" t="s">
        <v>40</v>
      </c>
      <c r="C21">
        <v>3387491</v>
      </c>
      <c r="D21">
        <v>0</v>
      </c>
      <c r="E21">
        <v>0</v>
      </c>
      <c r="F21" t="s">
        <v>21</v>
      </c>
      <c r="G21">
        <v>81</v>
      </c>
      <c r="H21">
        <v>98.7</v>
      </c>
      <c r="I21">
        <v>82</v>
      </c>
      <c r="J21">
        <v>71.180000000000007</v>
      </c>
      <c r="K21">
        <v>5066.41</v>
      </c>
      <c r="L21">
        <v>630</v>
      </c>
      <c r="M21">
        <v>44</v>
      </c>
      <c r="N21">
        <v>3.31</v>
      </c>
      <c r="O21">
        <v>34320</v>
      </c>
      <c r="P21">
        <v>1703</v>
      </c>
      <c r="Q21">
        <v>1536</v>
      </c>
      <c r="R21">
        <v>136</v>
      </c>
      <c r="S21">
        <v>262</v>
      </c>
      <c r="T21">
        <v>34320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2"/>
  <sheetViews>
    <sheetView tabSelected="1" workbookViewId="0">
      <selection activeCell="E2" sqref="E2:E11"/>
    </sheetView>
  </sheetViews>
  <sheetFormatPr baseColWidth="10" defaultRowHeight="16" x14ac:dyDescent="0.2"/>
  <sheetData>
    <row r="1" spans="1:6" x14ac:dyDescent="0.2">
      <c r="B1" t="s">
        <v>0</v>
      </c>
      <c r="C1" t="s">
        <v>1</v>
      </c>
      <c r="D1" t="s">
        <v>41</v>
      </c>
      <c r="E1" t="s">
        <v>42</v>
      </c>
      <c r="F1" t="s">
        <v>43</v>
      </c>
    </row>
    <row r="2" spans="1:6" x14ac:dyDescent="0.2">
      <c r="A2" t="s">
        <v>44</v>
      </c>
      <c r="B2" t="s">
        <v>20</v>
      </c>
      <c r="C2">
        <v>3049991</v>
      </c>
      <c r="D2">
        <f>C2-$C$12</f>
        <v>45767</v>
      </c>
      <c r="E2">
        <f>D2/(D2+D15)</f>
        <v>9.0013248481715224E-3</v>
      </c>
      <c r="F2" s="1">
        <v>0</v>
      </c>
    </row>
    <row r="3" spans="1:6" x14ac:dyDescent="0.2">
      <c r="B3" t="s">
        <v>22</v>
      </c>
      <c r="C3">
        <v>3004224</v>
      </c>
      <c r="D3">
        <f t="shared" ref="D3:D11" si="0">C3-$C$12</f>
        <v>0</v>
      </c>
      <c r="E3">
        <f t="shared" ref="E3:E11" si="1">D3/(D3+D16)</f>
        <v>0</v>
      </c>
      <c r="F3" s="1">
        <v>8.9999999999999995E-9</v>
      </c>
    </row>
    <row r="4" spans="1:6" x14ac:dyDescent="0.2">
      <c r="B4" t="s">
        <v>23</v>
      </c>
      <c r="C4">
        <v>3183367</v>
      </c>
      <c r="D4">
        <f t="shared" si="0"/>
        <v>179143</v>
      </c>
      <c r="E4">
        <f t="shared" si="1"/>
        <v>3.7448308545544449E-2</v>
      </c>
      <c r="F4" s="1">
        <v>1.2E-8</v>
      </c>
    </row>
    <row r="5" spans="1:6" x14ac:dyDescent="0.2">
      <c r="B5" t="s">
        <v>24</v>
      </c>
      <c r="C5">
        <v>3114635</v>
      </c>
      <c r="D5">
        <f t="shared" si="0"/>
        <v>110411</v>
      </c>
      <c r="E5">
        <f t="shared" si="1"/>
        <v>2.2189763723694449E-2</v>
      </c>
      <c r="F5" s="1">
        <v>1.6000000000000001E-8</v>
      </c>
    </row>
    <row r="6" spans="1:6" x14ac:dyDescent="0.2">
      <c r="B6" t="s">
        <v>25</v>
      </c>
      <c r="C6">
        <v>3199402</v>
      </c>
      <c r="D6">
        <f t="shared" si="0"/>
        <v>195178</v>
      </c>
      <c r="E6">
        <f t="shared" si="1"/>
        <v>4.0125985450913879E-2</v>
      </c>
      <c r="F6" s="1">
        <v>2.0999999999999999E-8</v>
      </c>
    </row>
    <row r="7" spans="1:6" x14ac:dyDescent="0.2">
      <c r="B7" t="s">
        <v>26</v>
      </c>
      <c r="C7">
        <v>3216852</v>
      </c>
      <c r="D7">
        <f t="shared" si="0"/>
        <v>212628</v>
      </c>
      <c r="E7">
        <f t="shared" si="1"/>
        <v>4.6560436540221295E-2</v>
      </c>
      <c r="F7" s="1">
        <v>2.7999999999999999E-8</v>
      </c>
    </row>
    <row r="8" spans="1:6" x14ac:dyDescent="0.2">
      <c r="B8" t="s">
        <v>27</v>
      </c>
      <c r="C8">
        <v>3723155</v>
      </c>
      <c r="D8">
        <f t="shared" si="0"/>
        <v>718931</v>
      </c>
      <c r="E8">
        <f t="shared" si="1"/>
        <v>0.14929079772946929</v>
      </c>
      <c r="F8" s="1">
        <v>3.7E-8</v>
      </c>
    </row>
    <row r="9" spans="1:6" x14ac:dyDescent="0.2">
      <c r="B9" t="s">
        <v>28</v>
      </c>
      <c r="C9">
        <v>5224486</v>
      </c>
      <c r="D9">
        <f>C9-$C$12</f>
        <v>2220262</v>
      </c>
      <c r="E9">
        <f t="shared" si="1"/>
        <v>0.4539452505928171</v>
      </c>
      <c r="F9" s="1">
        <v>4.9000000000000002E-8</v>
      </c>
    </row>
    <row r="10" spans="1:6" x14ac:dyDescent="0.2">
      <c r="B10" t="s">
        <v>29</v>
      </c>
      <c r="C10">
        <v>5850045</v>
      </c>
      <c r="D10">
        <f t="shared" si="0"/>
        <v>2845821</v>
      </c>
      <c r="E10">
        <f t="shared" si="1"/>
        <v>0.59003164131159713</v>
      </c>
      <c r="F10" s="1">
        <v>6.4000000000000004E-8</v>
      </c>
    </row>
    <row r="11" spans="1:6" x14ac:dyDescent="0.2">
      <c r="B11" t="s">
        <v>30</v>
      </c>
      <c r="C11">
        <v>6376821</v>
      </c>
      <c r="D11">
        <f t="shared" si="0"/>
        <v>3372597</v>
      </c>
      <c r="E11">
        <f t="shared" si="1"/>
        <v>0.77815595997018971</v>
      </c>
      <c r="F11" s="1">
        <v>8.3999999999999998E-8</v>
      </c>
    </row>
    <row r="12" spans="1:6" x14ac:dyDescent="0.2">
      <c r="B12" t="s">
        <v>45</v>
      </c>
      <c r="C12">
        <f>MIN(C2:C11)</f>
        <v>3004224</v>
      </c>
    </row>
    <row r="15" spans="1:6" x14ac:dyDescent="0.2">
      <c r="A15" t="s">
        <v>46</v>
      </c>
      <c r="B15" t="s">
        <v>31</v>
      </c>
      <c r="C15">
        <v>7464706</v>
      </c>
      <c r="D15" s="2">
        <f>C15-$C$32</f>
        <v>5038706.7604705878</v>
      </c>
    </row>
    <row r="16" spans="1:6" x14ac:dyDescent="0.2">
      <c r="B16" t="s">
        <v>32</v>
      </c>
      <c r="C16">
        <v>7428879</v>
      </c>
      <c r="D16" s="2">
        <f t="shared" ref="D16:D24" si="2">C16-$C$32</f>
        <v>5002879.7604705878</v>
      </c>
    </row>
    <row r="17" spans="2:4" x14ac:dyDescent="0.2">
      <c r="B17" t="s">
        <v>33</v>
      </c>
      <c r="C17">
        <v>7030597</v>
      </c>
      <c r="D17" s="2">
        <f t="shared" si="2"/>
        <v>4604597.7604705878</v>
      </c>
    </row>
    <row r="18" spans="2:4" x14ac:dyDescent="0.2">
      <c r="B18" t="s">
        <v>34</v>
      </c>
      <c r="C18">
        <v>7291351</v>
      </c>
      <c r="D18" s="2">
        <f t="shared" si="2"/>
        <v>4865351.7604705878</v>
      </c>
    </row>
    <row r="19" spans="2:4" x14ac:dyDescent="0.2">
      <c r="B19" t="s">
        <v>35</v>
      </c>
      <c r="C19">
        <v>7094951</v>
      </c>
      <c r="D19" s="2">
        <f t="shared" si="2"/>
        <v>4668951.7604705878</v>
      </c>
    </row>
    <row r="20" spans="2:4" x14ac:dyDescent="0.2">
      <c r="B20" t="s">
        <v>36</v>
      </c>
      <c r="C20">
        <v>6780081</v>
      </c>
      <c r="D20" s="2">
        <f t="shared" si="2"/>
        <v>4354081.7604705878</v>
      </c>
    </row>
    <row r="21" spans="2:4" x14ac:dyDescent="0.2">
      <c r="B21" t="s">
        <v>37</v>
      </c>
      <c r="C21">
        <v>6522710</v>
      </c>
      <c r="D21" s="2">
        <f t="shared" si="2"/>
        <v>4096710.7604705882</v>
      </c>
    </row>
    <row r="22" spans="2:4" x14ac:dyDescent="0.2">
      <c r="B22" t="s">
        <v>38</v>
      </c>
      <c r="C22">
        <v>5096772</v>
      </c>
      <c r="D22" s="2">
        <f t="shared" si="2"/>
        <v>2670772.7604705882</v>
      </c>
    </row>
    <row r="23" spans="2:4" x14ac:dyDescent="0.2">
      <c r="B23" t="s">
        <v>39</v>
      </c>
      <c r="C23">
        <v>4403345</v>
      </c>
      <c r="D23" s="2">
        <f t="shared" si="2"/>
        <v>1977345.7604705882</v>
      </c>
    </row>
    <row r="24" spans="2:4" x14ac:dyDescent="0.2">
      <c r="B24" t="s">
        <v>40</v>
      </c>
      <c r="C24">
        <v>3387491</v>
      </c>
      <c r="D24" s="2">
        <f t="shared" si="2"/>
        <v>961491.76047058823</v>
      </c>
    </row>
    <row r="25" spans="2:4" x14ac:dyDescent="0.2">
      <c r="B25" t="s">
        <v>45</v>
      </c>
      <c r="C25">
        <f>MIN(C15:C24)</f>
        <v>3387491</v>
      </c>
    </row>
    <row r="29" spans="2:4" x14ac:dyDescent="0.2">
      <c r="B29" t="s">
        <v>47</v>
      </c>
      <c r="C29">
        <v>34320</v>
      </c>
    </row>
    <row r="30" spans="2:4" x14ac:dyDescent="0.2">
      <c r="B30" t="s">
        <v>48</v>
      </c>
      <c r="C30">
        <v>42500</v>
      </c>
    </row>
    <row r="32" spans="2:4" x14ac:dyDescent="0.2">
      <c r="B32" t="s">
        <v>49</v>
      </c>
      <c r="C32" s="2">
        <f>C12*C29/C30</f>
        <v>2425999.2395294118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211216 Cy5 20 bp EMSA with yKER</vt:lpstr>
      <vt:lpstr>Fraction Bound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Rosas Ospina, ruben D</dc:creator>
  <cp:lastModifiedBy>Rosas Ospina, ruben D</cp:lastModifiedBy>
  <dcterms:created xsi:type="dcterms:W3CDTF">2021-12-16T23:26:47Z</dcterms:created>
  <dcterms:modified xsi:type="dcterms:W3CDTF">2021-12-16T23:28:45Z</dcterms:modified>
</cp:coreProperties>
</file>